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5"/>
  <workbookPr/>
  <mc:AlternateContent xmlns:mc="http://schemas.openxmlformats.org/markup-compatibility/2006">
    <mc:Choice Requires="x15">
      <x15ac:absPath xmlns:x15ac="http://schemas.microsoft.com/office/spreadsheetml/2010/11/ac" url="/Users/CB/Google Drive/Investment strategy/"/>
    </mc:Choice>
  </mc:AlternateContent>
  <xr:revisionPtr revIDLastSave="0" documentId="13_ncr:1_{131A8249-8BA1-3440-9DD0-61C97FDCA6C7}" xr6:coauthVersionLast="36" xr6:coauthVersionMax="36" xr10:uidLastSave="{00000000-0000-0000-0000-000000000000}"/>
  <bookViews>
    <workbookView xWindow="0" yWindow="460" windowWidth="28800" windowHeight="17540" tabRatio="500" xr2:uid="{00000000-000D-0000-FFFF-FFFF00000000}"/>
  </bookViews>
  <sheets>
    <sheet name="READ ME" sheetId="2" r:id="rId1"/>
    <sheet name="Retirement calculator" sheetId="1" r:id="rId2"/>
  </sheet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6" i="1" l="1"/>
  <c r="C17" i="1"/>
  <c r="C18" i="1"/>
  <c r="C19" i="1"/>
  <c r="C20" i="1" s="1"/>
  <c r="A16" i="1"/>
  <c r="A17" i="1"/>
  <c r="A18" i="1"/>
  <c r="C21" i="1" l="1"/>
  <c r="A20" i="1"/>
  <c r="A19" i="1"/>
  <c r="C22" i="1" l="1"/>
  <c r="A21" i="1"/>
  <c r="C23" i="1" l="1"/>
  <c r="A22" i="1"/>
  <c r="C24" i="1" l="1"/>
  <c r="A23" i="1"/>
  <c r="C25" i="1" l="1"/>
  <c r="A24" i="1"/>
  <c r="C26" i="1" l="1"/>
  <c r="A25" i="1"/>
  <c r="C27" i="1" l="1"/>
  <c r="A26" i="1"/>
  <c r="C28" i="1" l="1"/>
  <c r="A27" i="1"/>
  <c r="C29" i="1" l="1"/>
  <c r="A28" i="1"/>
  <c r="C30" i="1" l="1"/>
  <c r="A29" i="1"/>
  <c r="C31" i="1" l="1"/>
  <c r="A30" i="1"/>
  <c r="C32" i="1" l="1"/>
  <c r="A31" i="1"/>
  <c r="C33" i="1" l="1"/>
  <c r="A32" i="1"/>
  <c r="C34" i="1" l="1"/>
  <c r="A33" i="1"/>
  <c r="C35" i="1" l="1"/>
  <c r="A34" i="1"/>
  <c r="C36" i="1" l="1"/>
  <c r="A35" i="1"/>
  <c r="C37" i="1" l="1"/>
  <c r="A36" i="1"/>
  <c r="C38" i="1" l="1"/>
  <c r="A37" i="1"/>
  <c r="C39" i="1" l="1"/>
  <c r="A38" i="1"/>
  <c r="C40" i="1" l="1"/>
  <c r="A39" i="1"/>
  <c r="C41" i="1" l="1"/>
  <c r="A40" i="1"/>
  <c r="C42" i="1" l="1"/>
  <c r="A41" i="1"/>
  <c r="A42" i="1" l="1"/>
  <c r="C43" i="1"/>
  <c r="C44" i="1" l="1"/>
  <c r="A43" i="1"/>
  <c r="C45" i="1" l="1"/>
  <c r="A44" i="1"/>
  <c r="C46" i="1" l="1"/>
  <c r="A45" i="1"/>
  <c r="A46" i="1" l="1"/>
  <c r="A55" i="1" s="1"/>
  <c r="A10" i="1" s="1"/>
  <c r="A12" i="1"/>
</calcChain>
</file>

<file path=xl/sharedStrings.xml><?xml version="1.0" encoding="utf-8"?>
<sst xmlns="http://schemas.openxmlformats.org/spreadsheetml/2006/main" count="37" uniqueCount="36">
  <si>
    <t>Growth (real)</t>
  </si>
  <si>
    <t>Monthly savings</t>
  </si>
  <si>
    <t>Initiali savings</t>
  </si>
  <si>
    <t>Year</t>
  </si>
  <si>
    <t>Year end savings</t>
  </si>
  <si>
    <t>The retirement calculator</t>
  </si>
  <si>
    <t>Author: Cristiano Bellavitis, PhD</t>
  </si>
  <si>
    <t>Inputs</t>
  </si>
  <si>
    <t>How many years to get to $1M in inflation adjusted assets?</t>
  </si>
  <si>
    <t>years</t>
  </si>
  <si>
    <r>
      <t>-</t>
    </r>
    <r>
      <rPr>
        <sz val="7"/>
        <color theme="1"/>
        <rFont val="Times New Roman"/>
        <family val="1"/>
      </rPr>
      <t xml:space="preserve">       </t>
    </r>
    <r>
      <rPr>
        <b/>
        <sz val="12"/>
        <color theme="1"/>
        <rFont val="Calibri"/>
        <family val="2"/>
        <scheme val="minor"/>
      </rPr>
      <t>Initial savings:</t>
    </r>
  </si>
  <si>
    <t>How much savings do you have? In this category, you can also include stocks or bonds (although bonds don’t grow much in value).</t>
  </si>
  <si>
    <r>
      <t>-</t>
    </r>
    <r>
      <rPr>
        <sz val="7"/>
        <color theme="1"/>
        <rFont val="Times New Roman"/>
        <family val="1"/>
      </rPr>
      <t xml:space="preserve">       </t>
    </r>
    <r>
      <rPr>
        <b/>
        <sz val="12"/>
        <color theme="1"/>
        <rFont val="Calibri"/>
        <family val="2"/>
        <scheme val="minor"/>
      </rPr>
      <t>Growth:</t>
    </r>
  </si>
  <si>
    <t>What growth in value do you expect from your investments? This number only includes the growth value of your asset. For example, if you own stocks, this does not include dividends. Also, I ignore taxes, so if you trade in and out of assets, this calculation will be inappropriate and you need to reduce the growth by the tax you are going to pay.</t>
  </si>
  <si>
    <t>To give you a few references:</t>
  </si>
  <si>
    <t>- in terms of potential growth rates, over the period 1950-2009, the U.S. stock market has grown by 11% per year, and inflation has been 3.8%, for a 7.2% yearly inflation adjusted return.</t>
  </si>
  <si>
    <t>- Today, some predict a potential return of 12.8% for the Australia stock market, and inflation is going to be around 3 or 4% a year, giving an inflation adjusted return of 9.3%.</t>
  </si>
  <si>
    <t>- It is wise to include the real growth which is: growth minus inflation. Therefore, from the previous example, include 7.2% for U.S. assets and 9.3% for Australia. Current inflation hovers around 2/3% a year in countries such as the U.S., Australia and NZ.</t>
  </si>
  <si>
    <r>
      <t>-</t>
    </r>
    <r>
      <rPr>
        <sz val="7"/>
        <color theme="1"/>
        <rFont val="Times New Roman"/>
        <family val="1"/>
      </rPr>
      <t xml:space="preserve">       </t>
    </r>
    <r>
      <rPr>
        <b/>
        <sz val="12"/>
        <color theme="1"/>
        <rFont val="Calibri"/>
        <family val="2"/>
        <scheme val="minor"/>
      </rPr>
      <t>Monthly savings:</t>
    </r>
  </si>
  <si>
    <t>How much can you add to your retirement fund every month? This figure can also include reinvested dividends or simply superannuation fund contributions.</t>
  </si>
  <si>
    <t>The excel file will provide you with two sets of numbers. First, it will tell you how many years you need, according to your plan, to achieve $1M in savings. For example, if you start with $10,000 and add $1,000 a month, it will take you 27 years to have $1M.</t>
  </si>
  <si>
    <t>Then it will give you an estimate of the value of your savings at the end of each year. In the previous example, in 10 years, you would have $191,921, and in 30 years $1.3M.</t>
  </si>
  <si>
    <t>What are you waiting for? Do your math, and start saving and investing for your future!</t>
  </si>
  <si>
    <t>How much will I have in 30 years?</t>
  </si>
  <si>
    <t>INTEGER INVESTMENTS</t>
  </si>
  <si>
    <r>
      <t xml:space="preserve">Please send us your feedback to </t>
    </r>
    <r>
      <rPr>
        <sz val="20"/>
        <color rgb="FF4C0001"/>
        <rFont val="Calibri (Body)_x0000_"/>
      </rPr>
      <t>info@integerinvestments.com</t>
    </r>
  </si>
  <si>
    <r>
      <t xml:space="preserve">For more information, visit </t>
    </r>
    <r>
      <rPr>
        <sz val="20"/>
        <color rgb="FF4C0001"/>
        <rFont val="Calibri (Body)_x0000_"/>
      </rPr>
      <t>www.integerinvestments.com</t>
    </r>
  </si>
  <si>
    <t>In conclusion, if you are looking at a 30-year time window I would use a conservative 7.5% inflation adjusted growth for many countries including the US, Europe, Australia and New Zealand.</t>
  </si>
  <si>
    <r>
      <t xml:space="preserve">Only change cells in </t>
    </r>
    <r>
      <rPr>
        <sz val="12"/>
        <color rgb="FF4C0002"/>
        <rFont val="Calibri (Body)_x0000_"/>
      </rPr>
      <t>BROWN</t>
    </r>
    <r>
      <rPr>
        <sz val="12"/>
        <color theme="1"/>
        <rFont val="Calibri"/>
        <family val="2"/>
        <scheme val="minor"/>
      </rPr>
      <t>.</t>
    </r>
  </si>
  <si>
    <t>&lt;-- Change</t>
  </si>
  <si>
    <t>BROWN</t>
  </si>
  <si>
    <t>See the next tab for the retirement calculator.</t>
  </si>
  <si>
    <t>Retirement is crucial for our well being, yet many individuals do not have a proper retirement fund.</t>
  </si>
  <si>
    <t>We have developed a calculator that explains how much you need to save to achieve your objectives.</t>
  </si>
  <si>
    <t xml:space="preserve">This is a simplified version of a retirement calculator. </t>
  </si>
  <si>
    <t>In the next tab you have the retirement calculator. To start, only change cells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</si>
</sst>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_);_([$$-409]* \(#,##0\);_([$$-409]* &quot;-&quot;??_);_(@_)"/>
    <numFmt numFmtId="165" formatCode="0.0%"/>
  </numFmts>
  <fonts count="18">
    <font>
      <sz val="12"/>
      <color theme="1"/>
      <name val="Calibri"/>
      <family val="2"/>
      <scheme val="minor"/>
    </font>
    <font>
      <sz val="12"/>
      <color theme="1"/>
      <name val="Calibri"/>
      <family val="2"/>
      <scheme val="minor"/>
    </font>
    <font>
      <sz val="12"/>
      <color theme="0"/>
      <name val="Calibri"/>
      <family val="2"/>
      <scheme val="minor"/>
    </font>
    <font>
      <b/>
      <sz val="15"/>
      <color theme="1"/>
      <name val="Calibri"/>
      <family val="2"/>
      <scheme val="minor"/>
    </font>
    <font>
      <sz val="15"/>
      <color theme="1"/>
      <name val="Calibri"/>
      <family val="2"/>
      <scheme val="minor"/>
    </font>
    <font>
      <i/>
      <sz val="15"/>
      <color theme="1"/>
      <name val="Calibri"/>
      <family val="2"/>
      <scheme val="minor"/>
    </font>
    <font>
      <b/>
      <sz val="12"/>
      <color theme="1"/>
      <name val="Calibri"/>
      <family val="2"/>
      <scheme val="minor"/>
    </font>
    <font>
      <sz val="7"/>
      <color theme="1"/>
      <name val="Times New Roman"/>
      <family val="1"/>
    </font>
    <font>
      <u/>
      <sz val="12"/>
      <color theme="10"/>
      <name val="Calibri"/>
      <family val="2"/>
      <scheme val="minor"/>
    </font>
    <font>
      <u/>
      <sz val="12"/>
      <color theme="11"/>
      <name val="Calibri"/>
      <family val="2"/>
      <scheme val="minor"/>
    </font>
    <font>
      <sz val="15"/>
      <color theme="0"/>
      <name val="Calibri"/>
      <family val="2"/>
      <scheme val="minor"/>
    </font>
    <font>
      <b/>
      <sz val="25"/>
      <color theme="0"/>
      <name val="Calibri"/>
      <family val="2"/>
      <scheme val="minor"/>
    </font>
    <font>
      <sz val="30"/>
      <color theme="0"/>
      <name val="Calibri"/>
      <family val="2"/>
      <scheme val="minor"/>
    </font>
    <font>
      <sz val="20"/>
      <color theme="1" tint="0.499984740745262"/>
      <name val="Arial"/>
      <family val="2"/>
    </font>
    <font>
      <sz val="20"/>
      <color theme="1" tint="0.499984740745262"/>
      <name val="Calibri"/>
      <family val="2"/>
      <scheme val="minor"/>
    </font>
    <font>
      <sz val="20"/>
      <color rgb="FF4C0001"/>
      <name val="Calibri (Body)_x0000_"/>
    </font>
    <font>
      <sz val="12"/>
      <color theme="1" tint="0.499984740745262"/>
      <name val="Calibri"/>
      <family val="2"/>
      <scheme val="minor"/>
    </font>
    <font>
      <sz val="12"/>
      <color rgb="FF4C0002"/>
      <name val="Calibri (Body)_x0000_"/>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4C0001"/>
        <bgColor indexed="64"/>
      </patternFill>
    </fill>
  </fills>
  <borders count="5">
    <border>
      <left/>
      <right/>
      <top/>
      <bottom/>
      <diagonal/>
    </border>
    <border>
      <left style="medium">
        <color rgb="FF4C0002"/>
      </left>
      <right style="medium">
        <color rgb="FF4C0002"/>
      </right>
      <top style="medium">
        <color rgb="FF4C0002"/>
      </top>
      <bottom style="medium">
        <color rgb="FF4C0002"/>
      </bottom>
      <diagonal/>
    </border>
    <border>
      <left style="medium">
        <color rgb="FF4C0002"/>
      </left>
      <right/>
      <top style="medium">
        <color rgb="FF4C0002"/>
      </top>
      <bottom style="medium">
        <color rgb="FF4C0002"/>
      </bottom>
      <diagonal/>
    </border>
    <border>
      <left/>
      <right style="medium">
        <color rgb="FF4C0002"/>
      </right>
      <top style="medium">
        <color rgb="FF4C0002"/>
      </top>
      <bottom style="medium">
        <color rgb="FF4C0002"/>
      </bottom>
      <diagonal/>
    </border>
    <border>
      <left/>
      <right/>
      <top style="medium">
        <color rgb="FF4C0002"/>
      </top>
      <bottom/>
      <diagonal/>
    </border>
  </borders>
  <cellStyleXfs count="7">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3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164" fontId="0" fillId="2" borderId="0" xfId="0" applyNumberFormat="1" applyFill="1" applyAlignment="1">
      <alignment horizontal="left"/>
    </xf>
    <xf numFmtId="164" fontId="0" fillId="3" borderId="0" xfId="0" applyNumberFormat="1" applyFill="1" applyAlignment="1">
      <alignment horizontal="left"/>
    </xf>
    <xf numFmtId="164" fontId="0" fillId="4" borderId="0" xfId="0" applyNumberFormat="1" applyFill="1" applyAlignment="1">
      <alignment horizontal="left"/>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3" fillId="0" borderId="0" xfId="0" applyFont="1" applyAlignment="1">
      <alignment horizontal="center"/>
    </xf>
    <xf numFmtId="0" fontId="0" fillId="0" borderId="0" xfId="0" applyAlignment="1">
      <alignment horizontal="left" vertical="center" indent="6"/>
    </xf>
    <xf numFmtId="0" fontId="8" fillId="0" borderId="0" xfId="2" applyAlignment="1">
      <alignment horizontal="left" vertical="center" indent="6"/>
    </xf>
    <xf numFmtId="0" fontId="0" fillId="0" borderId="0" xfId="0" applyAlignment="1">
      <alignment vertical="center"/>
    </xf>
    <xf numFmtId="0" fontId="11" fillId="5" borderId="0" xfId="0" applyFont="1" applyFill="1"/>
    <xf numFmtId="0" fontId="0" fillId="5" borderId="0" xfId="0" applyFill="1"/>
    <xf numFmtId="0" fontId="12" fillId="5" borderId="0" xfId="0" applyFont="1" applyFill="1"/>
    <xf numFmtId="0" fontId="2" fillId="5" borderId="0" xfId="0" applyFont="1" applyFill="1"/>
    <xf numFmtId="0" fontId="13" fillId="0" borderId="0" xfId="0" applyFont="1"/>
    <xf numFmtId="0" fontId="14" fillId="0" borderId="0" xfId="0" applyFont="1"/>
    <xf numFmtId="0" fontId="16" fillId="0" borderId="0" xfId="0" applyFont="1"/>
    <xf numFmtId="164" fontId="10" fillId="5" borderId="0" xfId="1" applyNumberFormat="1" applyFont="1" applyFill="1"/>
    <xf numFmtId="0" fontId="0" fillId="0" borderId="0" xfId="0" applyFont="1"/>
    <xf numFmtId="0" fontId="4" fillId="0" borderId="2" xfId="0" applyFont="1" applyFill="1" applyBorder="1"/>
    <xf numFmtId="0" fontId="4" fillId="0" borderId="3" xfId="0" applyFont="1" applyFill="1" applyBorder="1"/>
    <xf numFmtId="0" fontId="4" fillId="0" borderId="4" xfId="0" applyFont="1" applyBorder="1"/>
    <xf numFmtId="164" fontId="4" fillId="0" borderId="1" xfId="0" applyNumberFormat="1" applyFont="1" applyFill="1" applyBorder="1"/>
    <xf numFmtId="165" fontId="4" fillId="0" borderId="0" xfId="0" applyNumberFormat="1" applyFont="1"/>
    <xf numFmtId="0" fontId="2" fillId="5" borderId="0" xfId="0" applyFont="1" applyFill="1" applyAlignment="1">
      <alignment vertical="center"/>
    </xf>
  </cellXfs>
  <cellStyles count="7">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2" builtinId="8"/>
    <cellStyle name="Normal" xfId="0" builtinId="0"/>
  </cellStyles>
  <dxfs count="0"/>
  <tableStyles count="0" defaultTableStyle="TableStyleMedium9" defaultPivotStyle="PivotStyleMedium7"/>
  <colors>
    <mruColors>
      <color rgb="FF4C0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simplestockinvesting.com/SP500-historical-real-total-return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15E2F-0281-6640-AE54-1EA83344C73E}">
  <dimension ref="A1:K14"/>
  <sheetViews>
    <sheetView tabSelected="1" workbookViewId="0">
      <selection activeCell="K8" sqref="K8"/>
    </sheetView>
  </sheetViews>
  <sheetFormatPr baseColWidth="10" defaultRowHeight="16"/>
  <cols>
    <col min="10" max="10" width="16.83203125" customWidth="1"/>
  </cols>
  <sheetData>
    <row r="1" spans="1:11" ht="39">
      <c r="A1" s="17" t="s">
        <v>24</v>
      </c>
      <c r="B1" s="17"/>
      <c r="C1" s="18"/>
      <c r="D1" s="18"/>
      <c r="E1" s="18"/>
    </row>
    <row r="4" spans="1:11" ht="25">
      <c r="A4" s="19" t="s">
        <v>32</v>
      </c>
    </row>
    <row r="5" spans="1:11" ht="25">
      <c r="A5" s="19" t="s">
        <v>33</v>
      </c>
    </row>
    <row r="6" spans="1:11" ht="26">
      <c r="A6" s="20" t="s">
        <v>34</v>
      </c>
    </row>
    <row r="7" spans="1:11" ht="26">
      <c r="A7" s="20"/>
    </row>
    <row r="8" spans="1:11" ht="26">
      <c r="A8" s="20" t="s">
        <v>35</v>
      </c>
      <c r="K8" s="29" t="s">
        <v>30</v>
      </c>
    </row>
    <row r="9" spans="1:11" ht="26">
      <c r="A9" s="20"/>
    </row>
    <row r="10" spans="1:11" ht="26">
      <c r="A10" s="20" t="s">
        <v>25</v>
      </c>
    </row>
    <row r="12" spans="1:11" ht="26">
      <c r="A12" s="20" t="s">
        <v>26</v>
      </c>
    </row>
    <row r="14" spans="1:11">
      <c r="A14" s="21" t="s">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5"/>
  <sheetViews>
    <sheetView workbookViewId="0">
      <selection activeCell="D7" sqref="D7"/>
    </sheetView>
  </sheetViews>
  <sheetFormatPr baseColWidth="10" defaultRowHeight="16"/>
  <cols>
    <col min="1" max="1" width="19.83203125" customWidth="1"/>
    <col min="2" max="2" width="14.6640625" bestFit="1" customWidth="1"/>
    <col min="3" max="3" width="13.83203125" customWidth="1"/>
    <col min="4" max="4" width="21.1640625" customWidth="1"/>
    <col min="7" max="7" width="14" customWidth="1"/>
  </cols>
  <sheetData>
    <row r="1" spans="1:5" ht="33">
      <c r="A1" s="15" t="s">
        <v>5</v>
      </c>
      <c r="B1" s="16"/>
      <c r="C1" s="16"/>
    </row>
    <row r="2" spans="1:5">
      <c r="A2" t="s">
        <v>6</v>
      </c>
      <c r="E2" t="s">
        <v>28</v>
      </c>
    </row>
    <row r="3" spans="1:5">
      <c r="E3" s="12" t="s">
        <v>10</v>
      </c>
    </row>
    <row r="4" spans="1:5" ht="20">
      <c r="A4" s="2" t="s">
        <v>7</v>
      </c>
      <c r="B4" s="3"/>
      <c r="E4" s="12" t="s">
        <v>11</v>
      </c>
    </row>
    <row r="5" spans="1:5" ht="20">
      <c r="A5" s="3" t="s">
        <v>0</v>
      </c>
      <c r="B5" s="28">
        <v>7.4999999999999997E-2</v>
      </c>
      <c r="E5" s="12" t="s">
        <v>12</v>
      </c>
    </row>
    <row r="6" spans="1:5" ht="20">
      <c r="A6" s="3" t="s">
        <v>2</v>
      </c>
      <c r="B6" s="22">
        <v>10000</v>
      </c>
      <c r="C6" t="s">
        <v>29</v>
      </c>
      <c r="E6" s="12" t="s">
        <v>13</v>
      </c>
    </row>
    <row r="7" spans="1:5" ht="20">
      <c r="A7" s="3" t="s">
        <v>1</v>
      </c>
      <c r="B7" s="22">
        <v>1000</v>
      </c>
      <c r="C7" t="s">
        <v>29</v>
      </c>
      <c r="E7" s="12" t="s">
        <v>14</v>
      </c>
    </row>
    <row r="8" spans="1:5" ht="20">
      <c r="A8" s="3"/>
      <c r="B8" s="3"/>
      <c r="E8" s="13" t="s">
        <v>15</v>
      </c>
    </row>
    <row r="9" spans="1:5" ht="21" thickBot="1">
      <c r="A9" s="4" t="s">
        <v>8</v>
      </c>
      <c r="B9" s="3"/>
      <c r="E9" s="12" t="s">
        <v>16</v>
      </c>
    </row>
    <row r="10" spans="1:5" ht="21" thickBot="1">
      <c r="A10" s="24">
        <f>A55</f>
        <v>27</v>
      </c>
      <c r="B10" s="25" t="s">
        <v>9</v>
      </c>
      <c r="E10" s="12" t="s">
        <v>17</v>
      </c>
    </row>
    <row r="11" spans="1:5" ht="21" thickBot="1">
      <c r="A11" s="26" t="s">
        <v>23</v>
      </c>
      <c r="B11" s="23"/>
      <c r="E11" s="12" t="s">
        <v>27</v>
      </c>
    </row>
    <row r="12" spans="1:5" ht="21" thickBot="1">
      <c r="A12" s="27">
        <f>MAX(C16:C46)</f>
        <v>1334908.5985164403</v>
      </c>
      <c r="B12" s="3"/>
      <c r="E12" s="12" t="s">
        <v>18</v>
      </c>
    </row>
    <row r="13" spans="1:5">
      <c r="E13" s="12" t="s">
        <v>19</v>
      </c>
    </row>
    <row r="14" spans="1:5">
      <c r="E14" s="14"/>
    </row>
    <row r="15" spans="1:5" ht="20">
      <c r="A15" s="1"/>
      <c r="B15" s="11" t="s">
        <v>3</v>
      </c>
      <c r="C15" s="2" t="s">
        <v>4</v>
      </c>
      <c r="E15" s="14" t="s">
        <v>20</v>
      </c>
    </row>
    <row r="16" spans="1:5">
      <c r="A16" s="1">
        <f>IF(C16&gt;1000000,1,0)*IF(C15&lt;1000000,1,0)</f>
        <v>0</v>
      </c>
      <c r="B16" s="8">
        <v>0</v>
      </c>
      <c r="C16" s="5">
        <f>B6*(1+B5)</f>
        <v>10750</v>
      </c>
      <c r="E16" s="14"/>
    </row>
    <row r="17" spans="1:5">
      <c r="A17" s="1">
        <f t="shared" ref="A17:A46" si="0">IF(C17&gt;1000000,1,0)*IF(C16&lt;1000000,1,0)</f>
        <v>0</v>
      </c>
      <c r="B17" s="8">
        <v>1</v>
      </c>
      <c r="C17" s="5">
        <f t="shared" ref="C17:C46" si="1">C16*(1+$B$5)+($B$7*12)</f>
        <v>23556.25</v>
      </c>
      <c r="E17" s="14" t="s">
        <v>21</v>
      </c>
    </row>
    <row r="18" spans="1:5">
      <c r="A18" s="1">
        <f t="shared" si="0"/>
        <v>0</v>
      </c>
      <c r="B18" s="8">
        <v>2</v>
      </c>
      <c r="C18" s="5">
        <f t="shared" si="1"/>
        <v>37322.96875</v>
      </c>
    </row>
    <row r="19" spans="1:5">
      <c r="A19" s="1">
        <f t="shared" si="0"/>
        <v>0</v>
      </c>
      <c r="B19" s="8">
        <v>3</v>
      </c>
      <c r="C19" s="5">
        <f t="shared" si="1"/>
        <v>52122.19140625</v>
      </c>
      <c r="E19" t="s">
        <v>22</v>
      </c>
    </row>
    <row r="20" spans="1:5">
      <c r="A20" s="1">
        <f t="shared" si="0"/>
        <v>0</v>
      </c>
      <c r="B20" s="8">
        <v>4</v>
      </c>
      <c r="C20" s="5">
        <f t="shared" si="1"/>
        <v>68031.355761718747</v>
      </c>
    </row>
    <row r="21" spans="1:5">
      <c r="A21" s="1">
        <f t="shared" si="0"/>
        <v>0</v>
      </c>
      <c r="B21" s="8">
        <v>5</v>
      </c>
      <c r="C21" s="5">
        <f t="shared" si="1"/>
        <v>85133.707443847656</v>
      </c>
    </row>
    <row r="22" spans="1:5">
      <c r="A22" s="1">
        <f t="shared" si="0"/>
        <v>0</v>
      </c>
      <c r="B22" s="8">
        <v>6</v>
      </c>
      <c r="C22" s="5">
        <f t="shared" si="1"/>
        <v>103518.73550213623</v>
      </c>
    </row>
    <row r="23" spans="1:5">
      <c r="A23" s="1">
        <f t="shared" si="0"/>
        <v>0</v>
      </c>
      <c r="B23" s="8">
        <v>7</v>
      </c>
      <c r="C23" s="5">
        <f t="shared" si="1"/>
        <v>123282.64066479645</v>
      </c>
    </row>
    <row r="24" spans="1:5">
      <c r="A24" s="1">
        <f t="shared" si="0"/>
        <v>0</v>
      </c>
      <c r="B24" s="8">
        <v>8</v>
      </c>
      <c r="C24" s="5">
        <f t="shared" si="1"/>
        <v>144528.83871465619</v>
      </c>
    </row>
    <row r="25" spans="1:5">
      <c r="A25" s="1">
        <f t="shared" si="0"/>
        <v>0</v>
      </c>
      <c r="B25" s="8">
        <v>9</v>
      </c>
      <c r="C25" s="5">
        <f t="shared" si="1"/>
        <v>167368.5016182554</v>
      </c>
    </row>
    <row r="26" spans="1:5">
      <c r="A26" s="1">
        <f t="shared" si="0"/>
        <v>0</v>
      </c>
      <c r="B26" s="8">
        <v>10</v>
      </c>
      <c r="C26" s="5">
        <f t="shared" si="1"/>
        <v>191921.13923962455</v>
      </c>
    </row>
    <row r="27" spans="1:5">
      <c r="A27" s="1">
        <f t="shared" si="0"/>
        <v>0</v>
      </c>
      <c r="B27" s="9">
        <v>11</v>
      </c>
      <c r="C27" s="6">
        <f t="shared" si="1"/>
        <v>218315.2246825964</v>
      </c>
    </row>
    <row r="28" spans="1:5">
      <c r="A28" s="1">
        <f t="shared" si="0"/>
        <v>0</v>
      </c>
      <c r="B28" s="9">
        <v>12</v>
      </c>
      <c r="C28" s="6">
        <f t="shared" si="1"/>
        <v>246688.86653379112</v>
      </c>
    </row>
    <row r="29" spans="1:5">
      <c r="A29" s="1">
        <f t="shared" si="0"/>
        <v>0</v>
      </c>
      <c r="B29" s="9">
        <v>13</v>
      </c>
      <c r="C29" s="6">
        <f t="shared" si="1"/>
        <v>277190.53152382543</v>
      </c>
    </row>
    <row r="30" spans="1:5">
      <c r="A30" s="1">
        <f t="shared" si="0"/>
        <v>0</v>
      </c>
      <c r="B30" s="9">
        <v>14</v>
      </c>
      <c r="C30" s="6">
        <f t="shared" si="1"/>
        <v>309979.82138811232</v>
      </c>
    </row>
    <row r="31" spans="1:5">
      <c r="A31" s="1">
        <f t="shared" si="0"/>
        <v>0</v>
      </c>
      <c r="B31" s="9">
        <v>15</v>
      </c>
      <c r="C31" s="6">
        <f t="shared" si="1"/>
        <v>345228.30799222074</v>
      </c>
    </row>
    <row r="32" spans="1:5">
      <c r="A32" s="1">
        <f t="shared" si="0"/>
        <v>0</v>
      </c>
      <c r="B32" s="9">
        <v>16</v>
      </c>
      <c r="C32" s="6">
        <f t="shared" si="1"/>
        <v>383120.43109163729</v>
      </c>
    </row>
    <row r="33" spans="1:5">
      <c r="A33" s="1">
        <f t="shared" si="0"/>
        <v>0</v>
      </c>
      <c r="B33" s="9">
        <v>17</v>
      </c>
      <c r="C33" s="6">
        <f t="shared" si="1"/>
        <v>423854.46342351008</v>
      </c>
    </row>
    <row r="34" spans="1:5">
      <c r="A34" s="1">
        <f t="shared" si="0"/>
        <v>0</v>
      </c>
      <c r="B34" s="9">
        <v>18</v>
      </c>
      <c r="C34" s="6">
        <f t="shared" si="1"/>
        <v>467643.54818027333</v>
      </c>
    </row>
    <row r="35" spans="1:5">
      <c r="A35" s="1">
        <f t="shared" si="0"/>
        <v>0</v>
      </c>
      <c r="B35" s="9">
        <v>19</v>
      </c>
      <c r="C35" s="6">
        <f t="shared" si="1"/>
        <v>514716.81429379381</v>
      </c>
      <c r="E35" s="1"/>
    </row>
    <row r="36" spans="1:5">
      <c r="A36" s="1">
        <f t="shared" si="0"/>
        <v>0</v>
      </c>
      <c r="B36" s="9">
        <v>20</v>
      </c>
      <c r="C36" s="6">
        <f t="shared" si="1"/>
        <v>565320.57536582835</v>
      </c>
    </row>
    <row r="37" spans="1:5">
      <c r="A37" s="1">
        <f t="shared" si="0"/>
        <v>0</v>
      </c>
      <c r="B37" s="10">
        <v>21</v>
      </c>
      <c r="C37" s="7">
        <f t="shared" si="1"/>
        <v>619719.61851826543</v>
      </c>
    </row>
    <row r="38" spans="1:5">
      <c r="A38" s="1">
        <f t="shared" si="0"/>
        <v>0</v>
      </c>
      <c r="B38" s="10">
        <v>22</v>
      </c>
      <c r="C38" s="7">
        <f t="shared" si="1"/>
        <v>678198.58990713535</v>
      </c>
    </row>
    <row r="39" spans="1:5">
      <c r="A39" s="1">
        <f t="shared" si="0"/>
        <v>0</v>
      </c>
      <c r="B39" s="10">
        <v>23</v>
      </c>
      <c r="C39" s="7">
        <f t="shared" si="1"/>
        <v>741063.48415017046</v>
      </c>
    </row>
    <row r="40" spans="1:5">
      <c r="A40" s="1">
        <f t="shared" si="0"/>
        <v>0</v>
      </c>
      <c r="B40" s="10">
        <v>24</v>
      </c>
      <c r="C40" s="7">
        <f t="shared" si="1"/>
        <v>808643.24546143319</v>
      </c>
    </row>
    <row r="41" spans="1:5">
      <c r="A41" s="1">
        <f t="shared" si="0"/>
        <v>0</v>
      </c>
      <c r="B41" s="10">
        <v>25</v>
      </c>
      <c r="C41" s="7">
        <f t="shared" si="1"/>
        <v>881291.48887104064</v>
      </c>
    </row>
    <row r="42" spans="1:5">
      <c r="A42" s="1">
        <f t="shared" si="0"/>
        <v>0</v>
      </c>
      <c r="B42" s="10">
        <v>26</v>
      </c>
      <c r="C42" s="7">
        <f t="shared" si="1"/>
        <v>959388.35053636867</v>
      </c>
    </row>
    <row r="43" spans="1:5">
      <c r="A43" s="1">
        <f t="shared" si="0"/>
        <v>1</v>
      </c>
      <c r="B43" s="10">
        <v>27</v>
      </c>
      <c r="C43" s="7">
        <f t="shared" si="1"/>
        <v>1043342.4768265963</v>
      </c>
    </row>
    <row r="44" spans="1:5">
      <c r="A44" s="1">
        <f t="shared" si="0"/>
        <v>0</v>
      </c>
      <c r="B44" s="10">
        <v>28</v>
      </c>
      <c r="C44" s="7">
        <f t="shared" si="1"/>
        <v>1133593.162588591</v>
      </c>
    </row>
    <row r="45" spans="1:5">
      <c r="A45" s="1">
        <f t="shared" si="0"/>
        <v>0</v>
      </c>
      <c r="B45" s="10">
        <v>29</v>
      </c>
      <c r="C45" s="7">
        <f t="shared" si="1"/>
        <v>1230612.6497827352</v>
      </c>
    </row>
    <row r="46" spans="1:5">
      <c r="A46" s="1">
        <f t="shared" si="0"/>
        <v>0</v>
      </c>
      <c r="B46" s="10">
        <v>30</v>
      </c>
      <c r="C46" s="7">
        <f t="shared" si="1"/>
        <v>1334908.5985164403</v>
      </c>
    </row>
    <row r="55" spans="1:1">
      <c r="A55" s="1">
        <f>SUMPRODUCT(A16:A46,B16:B46)</f>
        <v>27</v>
      </c>
    </row>
  </sheetData>
  <hyperlinks>
    <hyperlink ref="E8"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 ME</vt:lpstr>
      <vt:lpstr>Retirement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B</dc:creator>
  <cp:lastModifiedBy>Cristiano Bellavitis</cp:lastModifiedBy>
  <dcterms:created xsi:type="dcterms:W3CDTF">2018-07-19T04:05:30Z</dcterms:created>
  <dcterms:modified xsi:type="dcterms:W3CDTF">2020-03-27T04:24:08Z</dcterms:modified>
</cp:coreProperties>
</file>